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0" yWindow="65516" windowWidth="7660" windowHeight="9120" tabRatio="897" firstSheet="21" activeTab="42"/>
  </bookViews>
  <sheets>
    <sheet name="start" sheetId="1" r:id="rId1"/>
    <sheet name="information" sheetId="2" r:id="rId2"/>
    <sheet name="model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E1" authorId="0">
      <text>
        <r>
          <rPr>
            <b/>
            <sz val="9"/>
            <rFont val="ＭＳ Ｐゴシック"/>
            <family val="3"/>
          </rPr>
          <t>node</t>
        </r>
      </text>
    </comment>
  </commentList>
</comments>
</file>

<file path=xl/sharedStrings.xml><?xml version="1.0" encoding="utf-8"?>
<sst xmlns="http://schemas.openxmlformats.org/spreadsheetml/2006/main" count="1467" uniqueCount="36">
  <si>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</si>
  <si>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</si>
  <si>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</si>
  <si>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</si>
  <si>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</si>
  <si>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</si>
  <si>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</si>
  <si>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</si>
  <si>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</si>
  <si>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</si>
  <si>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</si>
  <si>
    <t>Value</t>
  </si>
  <si>
    <t>probability</t>
  </si>
  <si>
    <t>value</t>
  </si>
  <si>
    <t>Probability</t>
  </si>
  <si>
    <t>category</t>
  </si>
  <si>
    <t>representative graphs</t>
  </si>
  <si>
    <t>node 1</t>
  </si>
  <si>
    <t>node 2</t>
  </si>
  <si>
    <t>arguments</t>
  </si>
  <si>
    <t>parameter values</t>
  </si>
  <si>
    <t>a=</t>
  </si>
  <si>
    <t>tau=</t>
  </si>
  <si>
    <t>beta=</t>
  </si>
  <si>
    <t>T=</t>
  </si>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</sst>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66675</xdr:rowOff>
    </xdr:from>
    <xdr:to>
      <xdr:col>7</xdr:col>
      <xdr:colOff>419100</xdr:colOff>
      <xdr:row>4</xdr:row>
      <xdr:rowOff>47625</xdr:rowOff>
    </xdr:to>
    <xdr:sp macro="[0]!Main">
      <xdr:nvSpPr>
        <xdr:cNvPr id="1" name="AutoShape 2"/>
        <xdr:cNvSpPr>
          <a:spLocks/>
        </xdr:cNvSpPr>
      </xdr:nvSpPr>
      <xdr:spPr>
        <a:xfrm>
          <a:off x="3933825" y="238125"/>
          <a:ext cx="1019175" cy="571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workbookViewId="0" topLeftCell="A1">
      <selection activeCell="F11" sqref="F11"/>
    </sheetView>
  </sheetViews>
  <sheetFormatPr defaultColWidth="8.875" defaultRowHeight="13.5"/>
  <cols>
    <col min="1" max="1" width="11.625" style="1" bestFit="1" customWidth="1"/>
    <col min="2" max="5" width="7.50390625" style="0" bestFit="1" customWidth="1"/>
    <col min="6" max="6" width="9.00390625" style="2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s="1" t="s">
        <v>0</v>
      </c>
      <c r="B2" s="3">
        <f>12*$H$9^2/25-3*$H$9*$H$10/25-9*$H$10^2/50</f>
        <v>4428.78</v>
      </c>
      <c r="C2" s="3">
        <f>12*$H$9^2/25-3*$H$9*$H$10/25-9*$H$10^2/50</f>
        <v>4428.78</v>
      </c>
      <c r="D2" s="3">
        <f>12*$H$9^2/25-3*$H$9*$H$10/25-9*$H$10^2/50</f>
        <v>4428.78</v>
      </c>
      <c r="E2" s="3">
        <f>12*$H$9^2/25-3*$H$9*$H$10/25-9*$H$10^2/50</f>
        <v>4428.78</v>
      </c>
    </row>
    <row r="3" spans="1:5" ht="16.5">
      <c r="A3" s="1" t="s">
        <v>1</v>
      </c>
      <c r="B3" s="3">
        <f>12*$H$9^2/25-7*$H$9*$H$10/25+11*$H$10^2/50</f>
        <v>4272.38</v>
      </c>
      <c r="C3" s="3">
        <f>12*$H$9^2/25-7*$H$9*$H$10/25+11*$H$10^2/50</f>
        <v>4272.38</v>
      </c>
      <c r="D3" s="3">
        <f>12*$H$9^2/25+2*$H$9*$H$10/25-12*$H$10^2/25</f>
        <v>4730.08</v>
      </c>
      <c r="E3" s="3">
        <f>12*$H$9^2/25+2*$H$9*$H$10/25-12*$H$10^2/25</f>
        <v>4730.08</v>
      </c>
    </row>
    <row r="4" spans="1:5" ht="16.5">
      <c r="A4" s="1" t="s">
        <v>2</v>
      </c>
      <c r="B4" s="3">
        <f>12*$H$9^2/25-11*$H$9*$H$10/25+35*$H$10^2/50</f>
        <v>4158.3</v>
      </c>
      <c r="C4" s="3">
        <f>12*$H$9^2/25-2*$H$9*$H$10/25-10*$H$10^2/25</f>
        <v>4404.4</v>
      </c>
      <c r="D4" s="3">
        <f>12*$H$9^2/25-2*$H$9*$H$10/25-10*$H$10^2/25</f>
        <v>4404.4</v>
      </c>
      <c r="E4" s="3">
        <f>12*$H$9^2/25+7*$H$9*$H$10/25-13*$H$10^2/50</f>
        <v>5306.46</v>
      </c>
    </row>
    <row r="5" spans="1:5" ht="16.5">
      <c r="A5" s="1" t="s">
        <v>3</v>
      </c>
      <c r="B5" s="3">
        <f>12*$H$9^2/25-15*$H$9*$H$10/25+63*$H$10^2/50</f>
        <v>4086.54</v>
      </c>
      <c r="C5" s="3">
        <f>12*$H$9^2/25+3*$H$9*$H$10/25-25*$H$10^2/50</f>
        <v>4811.5</v>
      </c>
      <c r="D5" s="3">
        <f>12*$H$9^2/25+3*$H$9*$H$10/25-25*$H$10^2/50</f>
        <v>4811.5</v>
      </c>
      <c r="E5" s="3">
        <f>12*$H$9^2/25+3*$H$9*$H$10/25-25*$H$10^2/50</f>
        <v>4811.5</v>
      </c>
    </row>
    <row r="6" spans="1:5" ht="16.5">
      <c r="A6" s="1" t="s">
        <v>4</v>
      </c>
      <c r="B6" s="3">
        <f>12*$H$9^2/25-6*$H$9*$H$10/25-6*$H$10^2/25</f>
        <v>4121.04</v>
      </c>
      <c r="C6" s="3">
        <f>12*$H$9^2/25-6*$H$9*$H$10/25-6*$H$10^2/25</f>
        <v>4121.04</v>
      </c>
      <c r="D6" s="3">
        <f>12*$H$9^2/25-6*$H$9*$H$10/25-6*$H$10^2/25</f>
        <v>4121.04</v>
      </c>
      <c r="E6" s="3">
        <f>12*$H$9^2/25+12*$H$9*$H$10/25+12*$H$10^2/25</f>
        <v>6157.92</v>
      </c>
    </row>
    <row r="7" spans="1:5" ht="16.5">
      <c r="A7" s="1" t="s">
        <v>5</v>
      </c>
      <c r="B7" s="3">
        <f>12*$H$9^2/25-2*$H$9*$H$10/25-2*$H$10^2/25</f>
        <v>4573.68</v>
      </c>
      <c r="C7" s="3">
        <f>12*$H$9^2/25-2*$H$9*$H$10/25-2*$H$10^2/25</f>
        <v>4573.68</v>
      </c>
      <c r="D7" s="3">
        <f>12*$H$9^2/25-2*$H$9*$H$10/25-2*$H$10^2/25</f>
        <v>4573.68</v>
      </c>
      <c r="E7" s="3">
        <f>12*$H$9^2/25-2*$H$9*$H$10/25-2*$H$10^2/25</f>
        <v>4573.68</v>
      </c>
    </row>
    <row r="8" spans="1:7" ht="16.5">
      <c r="A8" s="1" t="s">
        <v>6</v>
      </c>
      <c r="B8" s="3">
        <f>12*$H$9^2/25-6*$H$9*$H$10/25+2*$H$10^2/25</f>
        <v>4290.32</v>
      </c>
      <c r="C8" s="3">
        <f>12*$H$9^2/25-6*$H$9*$H$10/25+2*$H$10^2/25</f>
        <v>4290.32</v>
      </c>
      <c r="D8" s="3">
        <f>12*$H$9^2/25+3*$H$9*$H$10/25-9*$H$10^2/50</f>
        <v>4980.78</v>
      </c>
      <c r="E8" s="3">
        <f>12*$H$9^2/25+3*$H$9*$H$10/25-9*$H$10^2/50</f>
        <v>4980.78</v>
      </c>
      <c r="G8" t="s">
        <v>20</v>
      </c>
    </row>
    <row r="9" spans="1:8" ht="16.5">
      <c r="A9" s="1" t="s">
        <v>7</v>
      </c>
      <c r="B9" s="3">
        <f>12*$H$9^2/25-10*$H$9*$H$10/25+8*$H$10^2/25</f>
        <v>4049.28</v>
      </c>
      <c r="C9" s="3">
        <f>12*$H$9^2/25-$H$9*$H$10/25-17*$H$10^2/50</f>
        <v>4528.14</v>
      </c>
      <c r="D9" s="3">
        <f>12*$H$9^2/25-$H$9*$H$10/25-17*$H$10^2/50</f>
        <v>4528.14</v>
      </c>
      <c r="E9" s="3">
        <f>12*$H$9^2/25+8*$H$9*$H$10/25+6*$H$10^2/25</f>
        <v>5662.96</v>
      </c>
      <c r="G9" s="2" t="s">
        <v>21</v>
      </c>
      <c r="H9" s="4">
        <v>100</v>
      </c>
    </row>
    <row r="10" spans="1:8" ht="16.5">
      <c r="A10" s="1" t="s">
        <v>8</v>
      </c>
      <c r="B10" s="3">
        <f>12*$H$9^2/25-$H$9*$H$10/25-$H$10^2/50</f>
        <v>4697.42</v>
      </c>
      <c r="C10" s="3">
        <f>12*$H$9^2/25-$H$9*$H$10/25-$H$10^2/50</f>
        <v>4697.42</v>
      </c>
      <c r="D10" s="3">
        <f>12*$H$9^2/25-$H$9*$H$10/25-$H$10^2/50</f>
        <v>4697.42</v>
      </c>
      <c r="E10" s="3">
        <f>12*$H$9^2/25-$H$9*$H$10/25-$H$10^2/50</f>
        <v>4697.42</v>
      </c>
      <c r="G10" s="2" t="s">
        <v>22</v>
      </c>
      <c r="H10" s="4">
        <v>23</v>
      </c>
    </row>
    <row r="11" spans="1:8" ht="16.5">
      <c r="A11" s="1" t="s">
        <v>9</v>
      </c>
      <c r="B11" s="3">
        <f>12*$H$9^2/25-5*$H$9*$H$10/25-5*$H$10^2/50</f>
        <v>4287.1</v>
      </c>
      <c r="C11" s="3">
        <f>12*$H$9^2/25-5*$H$9*$H$10/25-5*$H$10^2/50</f>
        <v>4287.1</v>
      </c>
      <c r="D11" s="3">
        <f>12*$H$9^2/25+4*$H$9*$H$10/25+2*$H$10^2/25</f>
        <v>5210.32</v>
      </c>
      <c r="E11" s="3">
        <f>12*$H$9^2/25+4*$H$9*$H$10/25+2*$H$10^2/25</f>
        <v>5210.32</v>
      </c>
      <c r="G11" s="2" t="s">
        <v>23</v>
      </c>
      <c r="H11" s="4">
        <v>0.9</v>
      </c>
    </row>
    <row r="12" spans="1:8" ht="16.5">
      <c r="A12" s="1" t="s">
        <v>10</v>
      </c>
      <c r="B12" s="3">
        <f>12*$H$9^2/25</f>
        <v>4800</v>
      </c>
      <c r="C12" s="3">
        <f>12*$H$9^2/25</f>
        <v>4800</v>
      </c>
      <c r="D12" s="3">
        <f>12*$H$9^2/25</f>
        <v>4800</v>
      </c>
      <c r="E12" s="3">
        <f>12*$H$9^2/25</f>
        <v>4800</v>
      </c>
      <c r="G12" s="2" t="s">
        <v>24</v>
      </c>
      <c r="H12" s="4">
        <v>40</v>
      </c>
    </row>
    <row r="13" spans="2:5" ht="16.5">
      <c r="B13" s="1"/>
      <c r="C13" s="1"/>
      <c r="D13" s="1"/>
      <c r="E13" s="1"/>
    </row>
    <row r="14" spans="2:5" ht="16.5">
      <c r="B14" s="1"/>
      <c r="C14" s="1"/>
      <c r="D14" s="1"/>
      <c r="E14" s="1"/>
    </row>
    <row r="15" spans="2:5" ht="16.5">
      <c r="B15" s="1"/>
      <c r="C15" s="1"/>
      <c r="D15" s="1"/>
      <c r="E15" s="1"/>
    </row>
    <row r="16" spans="2:5" ht="16.5">
      <c r="B16" s="1"/>
      <c r="C16" s="1"/>
      <c r="D16" s="1"/>
      <c r="E16" s="1"/>
    </row>
    <row r="17" spans="2:5" ht="16.5">
      <c r="B17" s="1"/>
      <c r="C17" s="1"/>
      <c r="D17" s="1"/>
      <c r="E17" s="1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66" spans="2:6" ht="16.5">
      <c r="B66" s="2"/>
      <c r="C66" s="2"/>
      <c r="F66"/>
    </row>
  </sheetData>
  <printOptions/>
  <pageMargins left="0.75" right="0.75" top="1" bottom="1" header="0.512" footer="0.512"/>
  <pageSetup horizontalDpi="600" verticalDpi="6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0.00012860082304526742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0.062242798353909445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0.2942386831275719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0.0039866255144032905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0.1923868312757201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0.18518518518518512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0.11368312757201642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0.13888888888888884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0.009259259259259255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2.143347050754457E-05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0.031207133058984902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0.3354766803840876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0.001350308641975308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0.11959876543209871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0.15672153635116592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0.10785322359396429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0.21536351165980785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0.03240740740740739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3.5722450845907614E-06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0.015617855509830815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0.3667981252857794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0.00045367512574302673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0.07110196616369453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0.11822702331961586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0.0918352766346593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0.26766117969821657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0.06830132601737536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5.953741807651269E-07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0.007811309251638468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0.38910560509068715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0.00015182041609510736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0.041059385002286224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0.08281416704770611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0.07307384545038863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0.29307174973327216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0.11291152263374478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9.922903012752114E-08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0.0039060515419397437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0.4042098511405779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5.0706034395163304E-05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0.02323467586241934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0.0550935451912818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0.055559127800640117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0.2961891289437584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0.16175681425595678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BP65"/>
  <sheetViews>
    <sheetView workbookViewId="0" topLeftCell="A1">
      <selection activeCell="D19" sqref="D19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1.6538171687920188E-08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0.0019530919236566235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0.4140431172627814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1.6918549636742356E-05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0.01295315913478636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0.03529166454978068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0.04091186451082997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0.2837084984504393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0.2111216690799165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2.7563619479866978E-09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0.0009765569872761037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0.4202505766750209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5.642272907528772E-06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0.007138889241703215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0.021963551986485794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0.029433436196351036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0.26182492506223626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0.2584064188216564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4.5939365799778293E-10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0.00048828033121268386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0.4240739281706479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1.8812170295009214E-06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0.003898725131881995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0.0133614057404773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0.02081210567118456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0.23531976694614248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0.30204390633202904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7.656560966629716E-11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0.0002441404718687806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0.4263822091825962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6.271489087766401E-07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0.0021133768210315593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0.007980277914199314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0.014524524636103372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0.207490976259006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0.34126386748971943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BP65"/>
  <sheetViews>
    <sheetView workbookViewId="0" topLeftCell="A1">
      <selection activeCell="A14" sqref="A14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1.2760934944382859E-11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0.00012207028697813008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0.42775294558027416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2.090623971938244E-07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0.001138486667077891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0.00469459789744351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0.010035245894240841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0.18041074773260588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0.3758456968662204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workbookViewId="0" topLeftCell="A1">
      <selection activeCell="B28" sqref="B28"/>
    </sheetView>
  </sheetViews>
  <sheetFormatPr defaultColWidth="8.875" defaultRowHeight="13.5"/>
  <cols>
    <col min="1" max="1" width="8.875" style="0" customWidth="1"/>
    <col min="2" max="2" width="11.875" style="1" bestFit="1" customWidth="1"/>
    <col min="3" max="3" width="8.875" style="0" customWidth="1"/>
    <col min="4" max="4" width="11.00390625" style="0" customWidth="1"/>
  </cols>
  <sheetData>
    <row r="1" spans="1:6" ht="16.5">
      <c r="A1" t="s">
        <v>15</v>
      </c>
      <c r="B1" s="1" t="s">
        <v>16</v>
      </c>
      <c r="D1" t="s">
        <v>19</v>
      </c>
      <c r="E1" t="s">
        <v>17</v>
      </c>
      <c r="F1" t="s">
        <v>18</v>
      </c>
    </row>
    <row r="2" spans="1:6" ht="16.5">
      <c r="A2">
        <v>1</v>
      </c>
      <c r="B2" s="1" t="s">
        <v>25</v>
      </c>
      <c r="D2">
        <v>1</v>
      </c>
      <c r="E2">
        <v>1</v>
      </c>
      <c r="F2">
        <v>2</v>
      </c>
    </row>
    <row r="3" spans="1:6" ht="16.5">
      <c r="A3">
        <v>2</v>
      </c>
      <c r="B3" s="1" t="s">
        <v>26</v>
      </c>
      <c r="D3">
        <v>2</v>
      </c>
      <c r="E3">
        <v>1</v>
      </c>
      <c r="F3">
        <v>3</v>
      </c>
    </row>
    <row r="4" spans="1:6" ht="16.5">
      <c r="A4">
        <v>3</v>
      </c>
      <c r="B4" s="1" t="s">
        <v>27</v>
      </c>
      <c r="D4">
        <v>3</v>
      </c>
      <c r="E4">
        <v>1</v>
      </c>
      <c r="F4">
        <v>4</v>
      </c>
    </row>
    <row r="5" spans="1:6" ht="16.5">
      <c r="A5">
        <v>4</v>
      </c>
      <c r="B5" s="1" t="s">
        <v>28</v>
      </c>
      <c r="D5">
        <v>4</v>
      </c>
      <c r="E5">
        <v>2</v>
      </c>
      <c r="F5">
        <v>3</v>
      </c>
    </row>
    <row r="6" spans="1:6" ht="16.5">
      <c r="A6">
        <v>5</v>
      </c>
      <c r="B6" s="1" t="s">
        <v>29</v>
      </c>
      <c r="D6">
        <v>5</v>
      </c>
      <c r="E6">
        <v>2</v>
      </c>
      <c r="F6">
        <v>4</v>
      </c>
    </row>
    <row r="7" spans="1:6" ht="16.5">
      <c r="A7">
        <v>6</v>
      </c>
      <c r="B7" s="1" t="s">
        <v>30</v>
      </c>
      <c r="D7">
        <v>6</v>
      </c>
      <c r="E7">
        <v>3</v>
      </c>
      <c r="F7">
        <v>4</v>
      </c>
    </row>
    <row r="8" spans="1:2" ht="16.5">
      <c r="A8">
        <v>7</v>
      </c>
      <c r="B8" s="1" t="s">
        <v>31</v>
      </c>
    </row>
    <row r="9" spans="1:2" ht="16.5">
      <c r="A9">
        <v>8</v>
      </c>
      <c r="B9" s="1" t="s">
        <v>32</v>
      </c>
    </row>
    <row r="10" spans="1:2" ht="16.5">
      <c r="A10">
        <v>9</v>
      </c>
      <c r="B10" s="1" t="s">
        <v>33</v>
      </c>
    </row>
    <row r="11" spans="1:2" ht="16.5">
      <c r="A11">
        <v>10</v>
      </c>
      <c r="B11" s="1" t="s">
        <v>34</v>
      </c>
    </row>
    <row r="12" spans="1:2" ht="16.5">
      <c r="A12">
        <v>11</v>
      </c>
      <c r="B12" s="1" t="s">
        <v>35</v>
      </c>
    </row>
  </sheetData>
  <printOptions/>
  <pageMargins left="0.75" right="0.75" top="1" bottom="1" header="0.512" footer="0.512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2.126822490730476E-12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6.1035151996355004E-05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0.4285557236110111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6.968959255376554E-08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0.0006100728041297847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0.0027267945044143855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0.006879911707340209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0.155252237707733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0.40591415482165466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3.54470415121746E-13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3.0517577416059163E-05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0.4290203618870795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2.3230218655003633E-08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0.0003254279124587132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0.0015667548535837877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0.0046882866055817695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0.13257910016036234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0.43178952777294344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5.9078402520291E-14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1.5258788944343192E-05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0.42928657395891273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7.743465296737065E-09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0.0001729019688471463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0.0008918533976114649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0.003179762389130965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0.11256759728669045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0.4538860444663371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9.846400420048499E-15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7.629394511557197E-06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0.42943775932333866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2.581164945312775E-09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9.15424097152187E-05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0.0005035606884214479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0.002148658587561834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0.09516353633448951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0.47264731068078547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1.6410667366747498E-15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3.8146972623428655E-06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0.4295229576704941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8.60389956170995E-10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4.8316057138091956E-05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0.00028229448078246353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0.001447696126660426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0.08018702003740234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0.488507900069867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2.7351112277912495E-16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1.9073486322654772E-06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0.4295706425335015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2.8679692556812107E-10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2.543016791646438E-05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0.00015725259277059574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0.0009731834272966325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0.06739918023364957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0.501872403409434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4.558518712985416E-17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9.536743163150794E-07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0.429597169190402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9.559902077456081E-11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1.3351058033604394E-05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8.710301902411933E-05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0.000653027312850499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0.056542795534730385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0.5131056001150421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7.597531188309025E-18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4.768371581879298E-07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0.4296118453059587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3.1866347855718124E-11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6.993484188254406E-06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4.8001862189927794E-05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0.00043757671823926674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0.04736570638956686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0.5225293993708304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1.2662551980515042E-18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2.3841857909902992E-07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0.4296199250891833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1.0622117218161239E-11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3.6557090577550834E-06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2.63320924910487E-05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0.00029288339285755353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0.039633281518115446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0.5304236837690915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2.1104253300858403E-19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1.1920928955035914E-07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0.42962435350769496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3.5407059504296123E-12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1.907334469988697E-06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1.438461593144271E-05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0.0001958648800813282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0.0331341397602124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0.5370292306887774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P65"/>
  <sheetViews>
    <sheetView workbookViewId="0" topLeftCell="A1">
      <selection activeCell="J41" sqref="J41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11</v>
      </c>
      <c r="C1" t="s">
        <v>12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4" ht="16.5">
      <c r="A2" s="1" t="s">
        <v>0</v>
      </c>
      <c r="D2" s="1" t="s">
        <v>0</v>
      </c>
    </row>
    <row r="3" spans="1:4" ht="16.5">
      <c r="A3" s="1" t="s">
        <v>1</v>
      </c>
      <c r="D3" s="1" t="s">
        <v>1</v>
      </c>
    </row>
    <row r="4" spans="1:4" ht="16.5">
      <c r="A4" s="1" t="s">
        <v>2</v>
      </c>
      <c r="D4" s="1" t="s">
        <v>2</v>
      </c>
    </row>
    <row r="5" spans="1:4" ht="16.5">
      <c r="A5" s="1" t="s">
        <v>3</v>
      </c>
      <c r="D5" s="1" t="s">
        <v>3</v>
      </c>
    </row>
    <row r="6" spans="1:4" ht="16.5">
      <c r="A6" s="1" t="s">
        <v>4</v>
      </c>
      <c r="D6" s="1" t="s">
        <v>4</v>
      </c>
    </row>
    <row r="7" spans="1:4" ht="16.5">
      <c r="A7" s="1" t="s">
        <v>5</v>
      </c>
      <c r="D7" s="1" t="s">
        <v>5</v>
      </c>
    </row>
    <row r="8" spans="1:4" ht="16.5">
      <c r="A8" s="1" t="s">
        <v>6</v>
      </c>
      <c r="D8" s="1" t="s">
        <v>6</v>
      </c>
    </row>
    <row r="9" spans="1:4" ht="16.5">
      <c r="A9" s="1" t="s">
        <v>7</v>
      </c>
      <c r="D9" s="1" t="s">
        <v>7</v>
      </c>
    </row>
    <row r="10" spans="1:4" ht="16.5">
      <c r="A10" s="1" t="s">
        <v>8</v>
      </c>
      <c r="D10" s="1" t="s">
        <v>8</v>
      </c>
    </row>
    <row r="11" spans="1:4" ht="16.5">
      <c r="A11" s="1" t="s">
        <v>9</v>
      </c>
      <c r="D11" s="1" t="s">
        <v>9</v>
      </c>
    </row>
    <row r="12" spans="1:4" ht="16.5">
      <c r="A12" s="1" t="s">
        <v>10</v>
      </c>
      <c r="D12" s="1" t="s">
        <v>10</v>
      </c>
    </row>
    <row r="13" ht="16.5">
      <c r="D13" s="1"/>
    </row>
    <row r="14" ht="16.5">
      <c r="D14" s="1"/>
    </row>
    <row r="15" ht="16.5">
      <c r="D15" s="1"/>
    </row>
    <row r="16" ht="16.5">
      <c r="D16" s="1"/>
    </row>
    <row r="17" ht="16.5">
      <c r="D17" s="1"/>
    </row>
    <row r="18" ht="16.5">
      <c r="D18" s="1"/>
    </row>
    <row r="19" ht="16.5">
      <c r="D19" s="1"/>
    </row>
    <row r="20" ht="16.5">
      <c r="D20" s="1"/>
    </row>
    <row r="21" ht="16.5">
      <c r="D21" s="1"/>
    </row>
    <row r="22" ht="16.5">
      <c r="D22" s="1"/>
    </row>
    <row r="23" ht="16.5">
      <c r="D23" s="1"/>
    </row>
    <row r="24" ht="16.5">
      <c r="D24" s="1"/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3.5173755501430667E-20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5.960464477532026E-08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0.4296267708118984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1.1802353519836261E-12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9.934060253151018E-07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7.828086122384254E-06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0.00013089447579921692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0.02768186629884792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0.5425515873154794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5.862292583571777E-21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2.980232238768358E-08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0.4296280854270262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3.934117898568346E-13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5.165720144062256E-07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4.245178402963828E-06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8.742855153703046E-05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0.023114462769680467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0.5471652316986206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9.770487639286294E-22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1.4901161193845697E-08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0.42962879792381364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1.311372642626603E-13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2.682203769402006E-07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2.294779872950656E-06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5.837179636042134E-05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0.019292610218047054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0.551017642160234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1.6284146065477157E-22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7.4505805969235E-09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0.4296291828706526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4.3712421583728226E-14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1.3907732962622503E-07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1.236796728788728E-06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3.895923430310426E-05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0.016097397373783667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0.5542330771965751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2.714024344246193E-23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3.7252902984618582E-09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0.4296293902452041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1.457080722171632E-14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7.202222082036807E-08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6.647574742697723E-07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2.5996002423673875E-05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0.013427896488497019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0.5569159767588723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4.5233739070769876E-24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1.8626451492309471E-09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0.42962950165899816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4.85693574509548E-15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3.7252883556876135E-08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3.5638614407500886E-07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1.734267198591931E-05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0.011198800660380162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0.559153959506955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7.538956511794979E-25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9.313225746154766E-10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0.4296295613671296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1.6189785824523889E-15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1.9247326732805546E-08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1.9061069988979647E-07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1.1567990137872352E-05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0.009338233569693466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0.561020426283685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1.25649275196583E-25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4.656612873077388E-10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0.42962959329079997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5.396595276097788E-16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9.934105303926987E-09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1.0172112552250009E-07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7.715201313037034E-06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0.007785780841690475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0.5625767985453005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2.0941545866097165E-26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2.3283064365386947E-10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0.42962961032193103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1.7988650922420114E-16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5.122273440839092E-09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5.4171931195892375E-08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5.14512322624201E-06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0.006490756342221582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0.5638744286855822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3.4902576443495275E-27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1.1641532182693475E-10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0.4296296193893913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5.996216974489064E-17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2.638747054895175E-09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2.8793390078225885E-08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3.4309358630681466E-06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0.005410696716903797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0.5649562214092858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1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5.817096073915879E-28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5.8207660913467375E-11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0.42962962420769213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1.9987389915545255E-17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1.3581786746980122E-09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1.527627739074467E-08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2.28773036655458E-06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0.004510067173837546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0.5658580041954364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9.695160123193132E-29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2.9103830456733687E-11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0.4296296267634396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6.662463305278703E-18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6.984919043117552E-10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8.090864920271672E-09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1.525379940815503E-06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0.0037591569804126036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0.5666096820577426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1.6158600205321886E-29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1.4551915228366844E-11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0.42962962811676764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2.220821101775726E-18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3.5894723341643104E-10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4.278263094906421E-09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1.0170363758610538E-06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0.003133141973945748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0.5672362082211447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8"/>
  <dimension ref="A1:BP65"/>
  <sheetViews>
    <sheetView tabSelected="1"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2.693100034220314E-30</v>
      </c>
      <c r="D3" s="1" t="s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7.275957614183422E-12</v>
      </c>
      <c r="D4" s="1" t="s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0.42962962883223677</v>
      </c>
      <c r="D5" s="1" t="s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7.402737005946017E-19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1.8432425659821854E-10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2.2587806252586876E-09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6.5">
      <c r="A10" s="1" t="s">
        <v>8</v>
      </c>
      <c r="B10">
        <v>18789.68</v>
      </c>
      <c r="C10">
        <v>6.780840751129386E-07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6.5">
      <c r="A11" s="1" t="s">
        <v>9</v>
      </c>
      <c r="B11">
        <v>18994.84</v>
      </c>
      <c r="C11">
        <v>0.002611292083167775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6.5">
      <c r="A12" s="1" t="s">
        <v>10</v>
      </c>
      <c r="B12">
        <v>19200</v>
      </c>
      <c r="C12">
        <v>0.5677583985501357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0.16666666666666663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0.6666666666666665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0.16666666666666663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0.02777777777777777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0.4444444444444443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0.08333333333333331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0.004629629629629628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0.24074074074074067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0.18518518518518512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0.0324074074074074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0.37037037037037024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0.11111111111111108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0.05555555555555554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0.0007716049382716046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0.12345679012345676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0.24382716049382705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0.01157407407407407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0.2870370370370369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0.17901234567901228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0.0987654320987654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0.05555555555555553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穂刈 享</cp:lastModifiedBy>
  <dcterms:created xsi:type="dcterms:W3CDTF">2008-02-19T07:55:39Z</dcterms:created>
  <dcterms:modified xsi:type="dcterms:W3CDTF">2009-11-09T12:10:20Z</dcterms:modified>
  <cp:category/>
  <cp:version/>
  <cp:contentType/>
  <cp:contentStatus/>
</cp:coreProperties>
</file>